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ΝΕΑ ΜΟΡΙΟΔΟΤΗΣΗ\ΠΡΑΚΤΙΚΟ_16_4_2024\"/>
    </mc:Choice>
  </mc:AlternateContent>
  <xr:revisionPtr revIDLastSave="0" documentId="13_ncr:1_{29CA19E8-8691-4D7D-A43A-A4ABC5A29917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3" l="1"/>
  <c r="S6" i="3"/>
  <c r="S5" i="3"/>
  <c r="S8" i="3"/>
  <c r="S9" i="3"/>
  <c r="A6" i="3"/>
  <c r="A7" i="3"/>
  <c r="A8" i="3"/>
  <c r="A9" i="3"/>
  <c r="J9" i="3"/>
  <c r="C9" i="3"/>
  <c r="J5" i="3"/>
  <c r="C5" i="3"/>
  <c r="J6" i="3"/>
  <c r="C6" i="3"/>
  <c r="J8" i="3"/>
  <c r="C8" i="3"/>
  <c r="J7" i="3"/>
  <c r="C7" i="3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<sst xmlns="http://schemas.openxmlformats.org/spreadsheetml/2006/main" count="27" uniqueCount="27">
  <si>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</si>
  <si>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</si>
  <si>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</si>
  <si>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</si>
  <si>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</si>
  <si>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</si>
  <si>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</si>
  <si>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</si>
  <si>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</si>
  <si>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</si>
  <si>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</si>
  <si>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</si>
  <si>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</si>
  <si>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</si>
  <si>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</si>
  <si>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</si>
  <si>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</si>
  <si>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</si>
  <si>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</si>
  <si>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Μήνες Υπηρεσίας σε  Διεύθυνση (Αναπλήρωση)</t>
  </si>
  <si>
    <t>Μήνες Υπηρεσίας σε  Τμήμα (Αναπλήρωση)</t>
  </si>
  <si>
    <t>Άριστη  ξένη γλώσσα</t>
  </si>
  <si>
    <t xml:space="preserve">Άθροισμα Ομάδας α' </t>
  </si>
  <si>
    <t>Άθροισμα Ομάδας β'</t>
  </si>
  <si>
    <r>
      <t xml:space="preserve">Τελικός πίνακας κατάταξης των υποψηφίων της Διεύθυνσης  1:                                                               </t>
    </r>
    <r>
      <rPr>
        <b/>
        <sz val="18"/>
        <color theme="2" tint="-0.499984740745262"/>
        <rFont val="Calibri"/>
        <family val="2"/>
        <charset val="161"/>
        <scheme val="minor"/>
      </rPr>
      <t xml:space="preserve">Σχεδιασμού και Ελέγχου Εφαρμογής Κανονιστικού Πλαισίου Ηλεκτρονικών Επικοινωνιών  </t>
    </r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</si>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</sst>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8"/>
      <color theme="2" tint="-0.499984740745262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3" tint="-0.499984740745262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  <fill>
      <patternFill patternType="solid">
        <fgColor theme="0"/>
        <bgColor theme="5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5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3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0" fontId="1" fillId="19" borderId="3" xfId="17" applyFont="1" applyFill="1" applyBorder="1" applyAlignment="1" applyProtection="1">
      <alignment horizontal="center" vertical="center" wrapText="1"/>
      <protection locked="0"/>
    </xf>
    <xf numFmtId="0" fontId="17" fillId="11" borderId="3" xfId="17" applyFont="1" applyFill="1" applyBorder="1" applyAlignment="1" applyProtection="1">
      <alignment horizontal="center" vertical="center" wrapText="1"/>
      <protection locked="0"/>
    </xf>
    <xf numFmtId="2" fontId="17" fillId="12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14" borderId="3" xfId="0" applyNumberFormat="1" applyFont="1" applyFill="1" applyBorder="1" applyAlignment="1">
      <alignment horizontal="center" vertical="center" wrapText="1"/>
    </xf>
    <xf numFmtId="1" fontId="2" fillId="8" borderId="3" xfId="15" applyNumberFormat="1" applyFont="1" applyFill="1" applyBorder="1">
      <alignment horizontal="center" vertical="center" wrapText="1"/>
    </xf>
    <xf numFmtId="1" fontId="2" fillId="6" borderId="3" xfId="15" applyNumberFormat="1" applyFont="1" applyFill="1" applyBorder="1">
      <alignment horizontal="center" vertical="center" wrapText="1"/>
    </xf>
    <xf numFmtId="1" fontId="4" fillId="15" borderId="3" xfId="0" applyNumberFormat="1" applyFont="1" applyFill="1" applyBorder="1" applyAlignment="1">
      <alignment horizontal="center" vertical="center" wrapText="1"/>
    </xf>
    <xf numFmtId="1" fontId="2" fillId="7" borderId="3" xfId="15" applyNumberFormat="1" applyFont="1" applyFill="1" applyBorder="1">
      <alignment horizontal="center" vertical="center" wrapText="1"/>
    </xf>
    <xf numFmtId="1" fontId="4" fillId="7" borderId="3" xfId="0" applyNumberFormat="1" applyFont="1" applyFill="1" applyBorder="1" applyAlignment="1">
      <alignment horizontal="center" vertical="center" wrapText="1"/>
    </xf>
    <xf numFmtId="1" fontId="0" fillId="7" borderId="3" xfId="0" applyNumberFormat="1" applyFill="1" applyBorder="1">
      <alignment horizontal="left" vertical="center" wrapText="1" indent="1"/>
    </xf>
    <xf numFmtId="1" fontId="2" fillId="0" borderId="3" xfId="15" applyNumberFormat="1" applyFont="1" applyFill="1" applyBorder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18" fillId="17" borderId="3" xfId="15" applyNumberFormat="1" applyFont="1" applyFill="1" applyBorder="1">
      <alignment horizontal="center" vertical="center" wrapText="1"/>
    </xf>
    <xf numFmtId="2" fontId="18" fillId="18" borderId="3" xfId="15" applyNumberFormat="1" applyFont="1" applyFill="1" applyBorder="1">
      <alignment horizontal="center" vertical="center" wrapText="1"/>
    </xf>
    <xf numFmtId="0" fontId="19" fillId="2" borderId="0" xfId="1" applyFont="1" applyBorder="1" applyAlignment="1">
      <alignment horizontal="left" vertical="center"/>
    </xf>
    <xf numFmtId="0" fontId="0" fillId="2" borderId="0" xfId="0" applyFill="1">
      <alignment horizontal="left" vertical="center" wrapText="1" indent="1"/>
    </xf>
    <xf numFmtId="0" fontId="13" fillId="0" borderId="5" xfId="18" applyFont="1" applyBorder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FFFF00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316104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477431</xdr:colOff>
      <xdr:row>1</xdr:row>
      <xdr:rowOff>12456</xdr:rowOff>
    </xdr:from>
    <xdr:to>
      <xdr:col>10</xdr:col>
      <xdr:colOff>702575</xdr:colOff>
      <xdr:row>1</xdr:row>
      <xdr:rowOff>330314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081332" y="839352"/>
          <a:ext cx="225144" cy="317858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110532</xdr:colOff>
      <xdr:row>1</xdr:row>
      <xdr:rowOff>336306</xdr:rowOff>
    </xdr:from>
    <xdr:to>
      <xdr:col>10</xdr:col>
      <xdr:colOff>1024932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714433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topLeftCell="A2" zoomScale="91" zoomScaleNormal="91" workbookViewId="0">
      <selection activeCell="G17" sqref="G17"/>
    </sheetView>
  </sheetViews>
  <sheetFormatPr defaultRowHeight="15" x14ac:dyDescent="0.25"/>
  <cols>
    <col min="1" max="1" width="5.42578125" customWidth="1"/>
    <col min="2" max="2" width="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20.42578125" customWidth="1"/>
    <col min="12" max="13" width="16.85546875" customWidth="1"/>
    <col min="14" max="14" width="15.85546875" customWidth="1"/>
    <col min="15" max="15" width="14.42578125" customWidth="1"/>
    <col min="16" max="16" width="17.7109375" customWidth="1"/>
    <col min="17" max="17" width="26.140625" customWidth="1"/>
    <col min="18" max="18" width="21.5703125" customWidth="1"/>
    <col min="19" max="19" width="10" customWidth="1"/>
  </cols>
  <sheetData>
    <row r="1" spans="1:19" ht="65.2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100.5" customHeight="1" x14ac:dyDescent="0.25">
      <c r="A2" s="38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40" t="s">
        <v>24</v>
      </c>
      <c r="B3" s="41"/>
      <c r="C3" s="41"/>
      <c r="D3" s="41"/>
      <c r="E3" s="41"/>
      <c r="F3" s="41"/>
      <c r="G3" s="41"/>
      <c r="H3" s="41"/>
      <c r="I3" s="42"/>
      <c r="J3" s="42"/>
      <c r="K3" s="42"/>
    </row>
    <row r="4" spans="1:19" ht="98.25" customHeight="1" x14ac:dyDescent="0.25">
      <c r="A4" s="17" t="s">
        <v>7</v>
      </c>
      <c r="B4" s="17" t="s">
        <v>1</v>
      </c>
      <c r="C4" s="18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21</v>
      </c>
      <c r="J4" s="15" t="s">
        <v>22</v>
      </c>
      <c r="K4" s="13" t="s">
        <v>10</v>
      </c>
      <c r="L4" s="13" t="s">
        <v>11</v>
      </c>
      <c r="M4" s="13" t="s">
        <v>19</v>
      </c>
      <c r="N4" s="13" t="s">
        <v>12</v>
      </c>
      <c r="O4" s="13" t="s">
        <v>20</v>
      </c>
      <c r="P4" s="13" t="s">
        <v>16</v>
      </c>
      <c r="Q4" s="13" t="s">
        <v>25</v>
      </c>
      <c r="R4" s="13" t="s">
        <v>15</v>
      </c>
      <c r="S4" s="16" t="s">
        <v>23</v>
      </c>
    </row>
    <row r="5" spans="1:19" ht="15" customHeight="1" x14ac:dyDescent="0.25">
      <c r="A5" s="8">
        <v>1</v>
      </c>
      <c r="B5" s="9" t="s">
        <v>2</v>
      </c>
      <c r="C5" s="19">
        <f>0.33*J5+0.33*S5</f>
        <v>450.28500000000003</v>
      </c>
      <c r="D5" s="25">
        <v>100</v>
      </c>
      <c r="E5" s="25">
        <v>200</v>
      </c>
      <c r="F5" s="25">
        <v>50</v>
      </c>
      <c r="G5" s="25">
        <v>350</v>
      </c>
      <c r="H5" s="26">
        <v>20</v>
      </c>
      <c r="I5" s="26">
        <v>50</v>
      </c>
      <c r="J5" s="27">
        <f>SUM(D5:I5)</f>
        <v>770</v>
      </c>
      <c r="K5" s="20">
        <v>0</v>
      </c>
      <c r="L5" s="20">
        <v>2</v>
      </c>
      <c r="M5" s="22"/>
      <c r="N5" s="20">
        <v>118</v>
      </c>
      <c r="O5" s="22"/>
      <c r="P5" s="20">
        <v>68</v>
      </c>
      <c r="Q5" s="20">
        <v>31</v>
      </c>
      <c r="R5" s="20">
        <v>84</v>
      </c>
      <c r="S5" s="37">
        <f>K5*5.5+L5*4+M5*4+N5*3+O5*3*0.85+(P5+Q5)*1.5+R5*1</f>
        <v>594.5</v>
      </c>
    </row>
    <row r="6" spans="1:19" ht="15.75" customHeight="1" x14ac:dyDescent="0.25">
      <c r="A6" s="6">
        <f>A5+1</f>
        <v>2</v>
      </c>
      <c r="B6" s="2" t="s">
        <v>3</v>
      </c>
      <c r="C6" s="19">
        <f>0.33*J6+0.33*S6</f>
        <v>435.93000000000006</v>
      </c>
      <c r="D6" s="21">
        <v>100</v>
      </c>
      <c r="E6" s="28"/>
      <c r="F6" s="23">
        <v>150</v>
      </c>
      <c r="G6" s="23">
        <v>350</v>
      </c>
      <c r="H6" s="21">
        <v>20</v>
      </c>
      <c r="I6" s="21">
        <v>50</v>
      </c>
      <c r="J6" s="27">
        <f>SUM(D6:I6)</f>
        <v>670</v>
      </c>
      <c r="K6" s="21">
        <v>0</v>
      </c>
      <c r="L6" s="21">
        <v>49</v>
      </c>
      <c r="M6" s="23">
        <v>11</v>
      </c>
      <c r="N6" s="21">
        <v>60</v>
      </c>
      <c r="O6" s="23"/>
      <c r="P6" s="21">
        <v>67</v>
      </c>
      <c r="Q6" s="21">
        <v>31</v>
      </c>
      <c r="R6" s="21">
        <v>84</v>
      </c>
      <c r="S6" s="37">
        <f>K6*5.5+L6*4+M6*4+N6*3+O6*3*0.85+(P6+Q6)*1.5+R6*1</f>
        <v>651</v>
      </c>
    </row>
    <row r="7" spans="1:19" ht="15.75" customHeight="1" x14ac:dyDescent="0.25">
      <c r="A7" s="8">
        <f t="shared" ref="A7:A9" si="0">A6+1</f>
        <v>3</v>
      </c>
      <c r="B7" s="9" t="s">
        <v>6</v>
      </c>
      <c r="C7" s="19">
        <f>0.33*J7+0.33*S7</f>
        <v>419.76</v>
      </c>
      <c r="D7" s="25">
        <v>100</v>
      </c>
      <c r="E7" s="29">
        <v>200</v>
      </c>
      <c r="F7" s="29"/>
      <c r="G7" s="29">
        <v>350</v>
      </c>
      <c r="H7" s="25">
        <v>20</v>
      </c>
      <c r="I7" s="25">
        <v>50</v>
      </c>
      <c r="J7" s="30">
        <f>SUM(D7:I7)</f>
        <v>720</v>
      </c>
      <c r="K7" s="22">
        <v>0</v>
      </c>
      <c r="L7" s="22">
        <v>0</v>
      </c>
      <c r="M7" s="22"/>
      <c r="N7" s="22">
        <v>120</v>
      </c>
      <c r="O7" s="22"/>
      <c r="P7" s="22">
        <v>68</v>
      </c>
      <c r="Q7" s="22">
        <v>60</v>
      </c>
      <c r="R7" s="22">
        <v>0</v>
      </c>
      <c r="S7" s="37">
        <f>K7*5.5+L7*4+M7*4+N7*3+O7*3*0.85+(P7+Q7)*1.5+R7*1</f>
        <v>552</v>
      </c>
    </row>
    <row r="8" spans="1:19" x14ac:dyDescent="0.25">
      <c r="A8" s="6">
        <f t="shared" si="0"/>
        <v>4</v>
      </c>
      <c r="B8" s="7" t="s">
        <v>5</v>
      </c>
      <c r="C8" s="19">
        <f>0.33*J8+0.33*S8</f>
        <v>395.505</v>
      </c>
      <c r="D8" s="23">
        <v>100</v>
      </c>
      <c r="E8" s="31">
        <v>200</v>
      </c>
      <c r="F8" s="31">
        <v>50</v>
      </c>
      <c r="G8" s="31">
        <v>350</v>
      </c>
      <c r="H8" s="32"/>
      <c r="I8" s="32">
        <v>50</v>
      </c>
      <c r="J8" s="27">
        <f>SUM(D8:I8)</f>
        <v>750</v>
      </c>
      <c r="K8" s="23">
        <v>24</v>
      </c>
      <c r="L8" s="23">
        <v>3</v>
      </c>
      <c r="M8" s="33"/>
      <c r="N8" s="23">
        <v>1</v>
      </c>
      <c r="O8" s="33"/>
      <c r="P8" s="23">
        <v>0</v>
      </c>
      <c r="Q8" s="23">
        <v>145</v>
      </c>
      <c r="R8" s="23">
        <v>84</v>
      </c>
      <c r="S8" s="36">
        <f>K8*5.5+L8*4+N8*3+Q8*1.5+R8*1</f>
        <v>448.5</v>
      </c>
    </row>
    <row r="9" spans="1:19" ht="17.25" customHeight="1" x14ac:dyDescent="0.25">
      <c r="A9" s="10">
        <f t="shared" si="0"/>
        <v>5</v>
      </c>
      <c r="B9" s="11" t="s">
        <v>4</v>
      </c>
      <c r="C9" s="19">
        <f>0.33*J9+0.33*S9</f>
        <v>306.27300000000002</v>
      </c>
      <c r="D9" s="24">
        <v>100</v>
      </c>
      <c r="E9" s="34">
        <v>200</v>
      </c>
      <c r="F9" s="34">
        <v>50</v>
      </c>
      <c r="G9" s="34"/>
      <c r="H9" s="35">
        <v>20</v>
      </c>
      <c r="I9" s="35">
        <v>100</v>
      </c>
      <c r="J9" s="30">
        <f>SUM(D9:I9)</f>
        <v>470</v>
      </c>
      <c r="K9" s="24">
        <v>0</v>
      </c>
      <c r="L9" s="24">
        <v>0</v>
      </c>
      <c r="M9" s="24"/>
      <c r="N9" s="24">
        <v>8</v>
      </c>
      <c r="O9" s="24">
        <v>112</v>
      </c>
      <c r="P9" s="24">
        <v>1</v>
      </c>
      <c r="Q9" s="24">
        <v>42</v>
      </c>
      <c r="R9" s="24">
        <v>84</v>
      </c>
      <c r="S9" s="37">
        <f>K9*5.5+L9*4+M9*4+N9*3+O9*3*0.85+(P9+Q9)*1.5+R9*1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68" orientation="landscape" r:id="rId1"/>
  <ignoredErrors>
    <ignoredError sqref="S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73DF6E-5502-490A-BA81-3BBFDE2C66BA}">
  <ds:schemaRefs>
    <ds:schemaRef ds:uri="http://purl.org/dc/elements/1.1/"/>
    <ds:schemaRef ds:uri="http://purl.org/dc/dcmitype/"/>
    <ds:schemaRef ds:uri="3eaba282-294a-4113-ad3c-947fbf6ad92b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2023-11-07T09:20:04Z</cp:lastPrinted>
  <dcterms:created xsi:type="dcterms:W3CDTF">2017-07-30T14:13:04Z</dcterms:created>
  <dcterms:modified xsi:type="dcterms:W3CDTF">2024-04-17T06:00:49Z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